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Hoja1!$A$1:$H$156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1" l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G145" i="1"/>
  <c r="F145" i="1"/>
  <c r="E145" i="1"/>
  <c r="D145" i="1"/>
  <c r="C145" i="1"/>
  <c r="H144" i="1"/>
  <c r="E144" i="1"/>
  <c r="H143" i="1"/>
  <c r="E143" i="1"/>
  <c r="H142" i="1"/>
  <c r="E142" i="1"/>
  <c r="H141" i="1"/>
  <c r="G141" i="1"/>
  <c r="F141" i="1"/>
  <c r="E141" i="1"/>
  <c r="D141" i="1"/>
  <c r="C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E132" i="1" s="1"/>
  <c r="H132" i="1" s="1"/>
  <c r="H133" i="1"/>
  <c r="E133" i="1"/>
  <c r="G132" i="1"/>
  <c r="F132" i="1"/>
  <c r="D132" i="1"/>
  <c r="C132" i="1"/>
  <c r="H131" i="1"/>
  <c r="E131" i="1"/>
  <c r="H130" i="1"/>
  <c r="E130" i="1"/>
  <c r="E128" i="1" s="1"/>
  <c r="H128" i="1" s="1"/>
  <c r="H129" i="1"/>
  <c r="E129" i="1"/>
  <c r="G128" i="1"/>
  <c r="F128" i="1"/>
  <c r="D128" i="1"/>
  <c r="C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E118" i="1" s="1"/>
  <c r="H118" i="1" s="1"/>
  <c r="H119" i="1"/>
  <c r="E119" i="1"/>
  <c r="G118" i="1"/>
  <c r="F118" i="1"/>
  <c r="D118" i="1"/>
  <c r="C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E108" i="1" s="1"/>
  <c r="H108" i="1" s="1"/>
  <c r="H109" i="1"/>
  <c r="E109" i="1"/>
  <c r="G108" i="1"/>
  <c r="F108" i="1"/>
  <c r="D108" i="1"/>
  <c r="C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E98" i="1" s="1"/>
  <c r="H98" i="1" s="1"/>
  <c r="H99" i="1"/>
  <c r="E99" i="1"/>
  <c r="G98" i="1"/>
  <c r="F98" i="1"/>
  <c r="D98" i="1"/>
  <c r="C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E88" i="1" s="1"/>
  <c r="H88" i="1" s="1"/>
  <c r="H89" i="1"/>
  <c r="E89" i="1"/>
  <c r="G88" i="1"/>
  <c r="F88" i="1"/>
  <c r="D88" i="1"/>
  <c r="C88" i="1"/>
  <c r="H87" i="1"/>
  <c r="E87" i="1"/>
  <c r="H86" i="1"/>
  <c r="E86" i="1"/>
  <c r="H85" i="1"/>
  <c r="E85" i="1"/>
  <c r="H84" i="1"/>
  <c r="E84" i="1"/>
  <c r="H83" i="1"/>
  <c r="E83" i="1"/>
  <c r="H82" i="1"/>
  <c r="E82" i="1"/>
  <c r="E80" i="1" s="1"/>
  <c r="E79" i="1" s="1"/>
  <c r="H81" i="1"/>
  <c r="H80" i="1" s="1"/>
  <c r="E81" i="1"/>
  <c r="G80" i="1"/>
  <c r="G79" i="1" s="1"/>
  <c r="F80" i="1"/>
  <c r="F79" i="1" s="1"/>
  <c r="D80" i="1"/>
  <c r="C80" i="1"/>
  <c r="C79" i="1" s="1"/>
  <c r="D79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G70" i="1"/>
  <c r="F70" i="1"/>
  <c r="E70" i="1"/>
  <c r="D70" i="1"/>
  <c r="C70" i="1"/>
  <c r="H69" i="1"/>
  <c r="E69" i="1"/>
  <c r="H68" i="1"/>
  <c r="E68" i="1"/>
  <c r="H67" i="1"/>
  <c r="E67" i="1"/>
  <c r="H66" i="1"/>
  <c r="G66" i="1"/>
  <c r="F66" i="1"/>
  <c r="E66" i="1"/>
  <c r="D66" i="1"/>
  <c r="C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E57" i="1" s="1"/>
  <c r="H57" i="1" s="1"/>
  <c r="H58" i="1"/>
  <c r="E58" i="1"/>
  <c r="G57" i="1"/>
  <c r="F57" i="1"/>
  <c r="D57" i="1"/>
  <c r="C57" i="1"/>
  <c r="H56" i="1"/>
  <c r="E56" i="1"/>
  <c r="H55" i="1"/>
  <c r="E55" i="1"/>
  <c r="E53" i="1" s="1"/>
  <c r="H53" i="1" s="1"/>
  <c r="H54" i="1"/>
  <c r="E54" i="1"/>
  <c r="G53" i="1"/>
  <c r="F53" i="1"/>
  <c r="D53" i="1"/>
  <c r="C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E43" i="1" s="1"/>
  <c r="H43" i="1" s="1"/>
  <c r="H44" i="1"/>
  <c r="E44" i="1"/>
  <c r="G43" i="1"/>
  <c r="F43" i="1"/>
  <c r="D43" i="1"/>
  <c r="C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E33" i="1" s="1"/>
  <c r="H33" i="1" s="1"/>
  <c r="H34" i="1"/>
  <c r="E34" i="1"/>
  <c r="G33" i="1"/>
  <c r="F33" i="1"/>
  <c r="D33" i="1"/>
  <c r="C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E23" i="1" s="1"/>
  <c r="H23" i="1" s="1"/>
  <c r="H24" i="1"/>
  <c r="E24" i="1"/>
  <c r="G23" i="1"/>
  <c r="F23" i="1"/>
  <c r="D23" i="1"/>
  <c r="C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E13" i="1" s="1"/>
  <c r="H13" i="1" s="1"/>
  <c r="H14" i="1"/>
  <c r="E14" i="1"/>
  <c r="G13" i="1"/>
  <c r="F13" i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E5" i="1" s="1"/>
  <c r="H6" i="1"/>
  <c r="H5" i="1" s="1"/>
  <c r="E6" i="1"/>
  <c r="G5" i="1"/>
  <c r="G4" i="1" s="1"/>
  <c r="G154" i="1" s="1"/>
  <c r="F5" i="1"/>
  <c r="F4" i="1" s="1"/>
  <c r="D5" i="1"/>
  <c r="C5" i="1"/>
  <c r="C4" i="1" s="1"/>
  <c r="C154" i="1" s="1"/>
  <c r="D4" i="1"/>
  <c r="D154" i="1" s="1"/>
  <c r="H4" i="1" l="1"/>
  <c r="H154" i="1" s="1"/>
  <c r="F154" i="1"/>
  <c r="E4" i="1"/>
  <c r="E154" i="1" s="1"/>
  <c r="H79" i="1"/>
</calcChain>
</file>

<file path=xl/sharedStrings.xml><?xml version="1.0" encoding="utf-8"?>
<sst xmlns="http://schemas.openxmlformats.org/spreadsheetml/2006/main" count="281" uniqueCount="208">
  <si>
    <t>UNIVERSIDAD POLITECNICA DE JUVENTINO ROSAS
Clasificación por Objeto del Gasto (Capítulo y Concepto)
al 31 de Diciembre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</si>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</sst>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6"/>
  <sheetViews>
    <sheetView tabSelected="1" workbookViewId="0">
      <selection activeCell="B144" sqref="B144"/>
    </sheetView>
  </sheetViews>
  <sheetFormatPr baseColWidth="10" defaultColWidth="12" defaultRowHeight="13.2"/>
  <cols>
    <col min="1" max="1" width="4.77734375" style="4" customWidth="1"/>
    <col min="2" max="2" width="60.77734375" style="4" customWidth="1"/>
    <col min="3" max="8" width="16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34981155.340000004</v>
      </c>
      <c r="D4" s="15">
        <f t="shared" ref="D4:H4" si="0">D5+D13+D23+D33+D43+D53+D57+D66+D70</f>
        <v>8037682.3300000001</v>
      </c>
      <c r="E4" s="15">
        <f t="shared" si="0"/>
        <v>43018837.670000002</v>
      </c>
      <c r="F4" s="15">
        <f t="shared" si="0"/>
        <v>40171837.520000003</v>
      </c>
      <c r="G4" s="15">
        <f t="shared" si="0"/>
        <v>40106382.950000003</v>
      </c>
      <c r="H4" s="15">
        <f t="shared" si="0"/>
        <v>2847000.1499999994</v>
      </c>
    </row>
    <row r="5" spans="1:8">
      <c r="A5" s="16" t="s">
        <v>10</v>
      </c>
      <c r="B5" s="17"/>
      <c r="C5" s="18">
        <f>SUM(C6:C12)</f>
        <v>28092016.350000001</v>
      </c>
      <c r="D5" s="18">
        <f t="shared" ref="D5:H5" si="1">SUM(D6:D12)</f>
        <v>3250069.8000000003</v>
      </c>
      <c r="E5" s="18">
        <f t="shared" si="1"/>
        <v>31342086.150000002</v>
      </c>
      <c r="F5" s="18">
        <f t="shared" si="1"/>
        <v>31281185.110000003</v>
      </c>
      <c r="G5" s="18">
        <f t="shared" si="1"/>
        <v>31216982.890000001</v>
      </c>
      <c r="H5" s="18">
        <f t="shared" si="1"/>
        <v>60901.040000000037</v>
      </c>
    </row>
    <row r="6" spans="1:8">
      <c r="A6" s="19" t="s">
        <v>11</v>
      </c>
      <c r="B6" s="20" t="s">
        <v>12</v>
      </c>
      <c r="C6" s="21">
        <v>14495515.550000001</v>
      </c>
      <c r="D6" s="21">
        <v>-5.49</v>
      </c>
      <c r="E6" s="21">
        <f>C6+D6</f>
        <v>14495510.060000001</v>
      </c>
      <c r="F6" s="21">
        <v>14495510.060000001</v>
      </c>
      <c r="G6" s="21">
        <v>14495510.060000001</v>
      </c>
      <c r="H6" s="21">
        <f>E6-F6</f>
        <v>0</v>
      </c>
    </row>
    <row r="7" spans="1:8">
      <c r="A7" s="19" t="s">
        <v>13</v>
      </c>
      <c r="B7" s="20" t="s">
        <v>14</v>
      </c>
      <c r="C7" s="21">
        <v>6962341.9000000004</v>
      </c>
      <c r="D7" s="21">
        <v>672284.89</v>
      </c>
      <c r="E7" s="21">
        <f t="shared" ref="E7:E12" si="2">C7+D7</f>
        <v>7634626.79</v>
      </c>
      <c r="F7" s="21">
        <v>7614626.79</v>
      </c>
      <c r="G7" s="21">
        <v>7614626.79</v>
      </c>
      <c r="H7" s="21">
        <f t="shared" ref="H7:H70" si="3">E7-F7</f>
        <v>20000</v>
      </c>
    </row>
    <row r="8" spans="1:8">
      <c r="A8" s="19" t="s">
        <v>15</v>
      </c>
      <c r="B8" s="20" t="s">
        <v>16</v>
      </c>
      <c r="C8" s="21">
        <v>682782.34</v>
      </c>
      <c r="D8" s="21">
        <v>2514213.1800000002</v>
      </c>
      <c r="E8" s="21">
        <f t="shared" si="2"/>
        <v>3196995.52</v>
      </c>
      <c r="F8" s="21">
        <v>3156094.48</v>
      </c>
      <c r="G8" s="21">
        <v>3091892.26</v>
      </c>
      <c r="H8" s="21">
        <f t="shared" si="3"/>
        <v>40901.040000000037</v>
      </c>
    </row>
    <row r="9" spans="1:8">
      <c r="A9" s="19" t="s">
        <v>17</v>
      </c>
      <c r="B9" s="20" t="s">
        <v>18</v>
      </c>
      <c r="C9" s="21">
        <v>2242576.02</v>
      </c>
      <c r="D9" s="21">
        <v>5852.91</v>
      </c>
      <c r="E9" s="21">
        <f t="shared" si="2"/>
        <v>2248428.9300000002</v>
      </c>
      <c r="F9" s="21">
        <v>2248428.9300000002</v>
      </c>
      <c r="G9" s="21">
        <v>2248428.9300000002</v>
      </c>
      <c r="H9" s="21">
        <f t="shared" si="3"/>
        <v>0</v>
      </c>
    </row>
    <row r="10" spans="1:8">
      <c r="A10" s="19" t="s">
        <v>19</v>
      </c>
      <c r="B10" s="20" t="s">
        <v>20</v>
      </c>
      <c r="C10" s="21">
        <v>3708800.54</v>
      </c>
      <c r="D10" s="21">
        <v>57724.31</v>
      </c>
      <c r="E10" s="21">
        <f t="shared" si="2"/>
        <v>3766524.85</v>
      </c>
      <c r="F10" s="21">
        <v>3766524.85</v>
      </c>
      <c r="G10" s="21">
        <v>3766524.85</v>
      </c>
      <c r="H10" s="21">
        <f t="shared" si="3"/>
        <v>0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1003710.5899999999</v>
      </c>
      <c r="D13" s="18">
        <f t="shared" ref="D13:G13" si="4">SUM(D14:D22)</f>
        <v>429766.78999999992</v>
      </c>
      <c r="E13" s="18">
        <f t="shared" si="4"/>
        <v>1433477.38</v>
      </c>
      <c r="F13" s="18">
        <f t="shared" si="4"/>
        <v>1337749.53</v>
      </c>
      <c r="G13" s="18">
        <f t="shared" si="4"/>
        <v>1337749.53</v>
      </c>
      <c r="H13" s="18">
        <f t="shared" si="3"/>
        <v>95727.84999999986</v>
      </c>
    </row>
    <row r="14" spans="1:8">
      <c r="A14" s="19" t="s">
        <v>26</v>
      </c>
      <c r="B14" s="20" t="s">
        <v>27</v>
      </c>
      <c r="C14" s="21">
        <v>213385.24</v>
      </c>
      <c r="D14" s="21">
        <v>226090.08</v>
      </c>
      <c r="E14" s="21">
        <f t="shared" ref="E14:E22" si="5">C14+D14</f>
        <v>439475.31999999995</v>
      </c>
      <c r="F14" s="21">
        <v>383490.09</v>
      </c>
      <c r="G14" s="21">
        <v>383490.09</v>
      </c>
      <c r="H14" s="21">
        <f t="shared" si="3"/>
        <v>55985.229999999923</v>
      </c>
    </row>
    <row r="15" spans="1:8">
      <c r="A15" s="19" t="s">
        <v>28</v>
      </c>
      <c r="B15" s="20" t="s">
        <v>29</v>
      </c>
      <c r="C15" s="21">
        <v>63500</v>
      </c>
      <c r="D15" s="21">
        <v>51798.79</v>
      </c>
      <c r="E15" s="21">
        <f t="shared" si="5"/>
        <v>115298.79000000001</v>
      </c>
      <c r="F15" s="21">
        <v>98250.43</v>
      </c>
      <c r="G15" s="21">
        <v>98250.43</v>
      </c>
      <c r="H15" s="21">
        <f t="shared" si="3"/>
        <v>17048.360000000015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49563.360000000001</v>
      </c>
      <c r="D17" s="21">
        <v>93083.17</v>
      </c>
      <c r="E17" s="21">
        <f t="shared" si="5"/>
        <v>142646.53</v>
      </c>
      <c r="F17" s="21">
        <v>140788.16</v>
      </c>
      <c r="G17" s="21">
        <v>140788.16</v>
      </c>
      <c r="H17" s="21">
        <f t="shared" si="3"/>
        <v>1858.3699999999953</v>
      </c>
    </row>
    <row r="18" spans="1:8">
      <c r="A18" s="19" t="s">
        <v>34</v>
      </c>
      <c r="B18" s="20" t="s">
        <v>35</v>
      </c>
      <c r="C18" s="21">
        <v>119435.8</v>
      </c>
      <c r="D18" s="21">
        <v>-5841.4</v>
      </c>
      <c r="E18" s="21">
        <f t="shared" si="5"/>
        <v>113594.40000000001</v>
      </c>
      <c r="F18" s="21">
        <v>93017.16</v>
      </c>
      <c r="G18" s="21">
        <v>93017.16</v>
      </c>
      <c r="H18" s="21">
        <f t="shared" si="3"/>
        <v>20577.240000000005</v>
      </c>
    </row>
    <row r="19" spans="1:8">
      <c r="A19" s="19" t="s">
        <v>36</v>
      </c>
      <c r="B19" s="20" t="s">
        <v>37</v>
      </c>
      <c r="C19" s="21">
        <v>320000</v>
      </c>
      <c r="D19" s="21">
        <v>0</v>
      </c>
      <c r="E19" s="21">
        <f t="shared" si="5"/>
        <v>320000</v>
      </c>
      <c r="F19" s="21">
        <v>320000</v>
      </c>
      <c r="G19" s="21">
        <v>320000</v>
      </c>
      <c r="H19" s="21">
        <f t="shared" si="3"/>
        <v>0</v>
      </c>
    </row>
    <row r="20" spans="1:8">
      <c r="A20" s="19" t="s">
        <v>38</v>
      </c>
      <c r="B20" s="20" t="s">
        <v>39</v>
      </c>
      <c r="C20" s="21">
        <v>188826.19</v>
      </c>
      <c r="D20" s="21">
        <v>-6964.51</v>
      </c>
      <c r="E20" s="21">
        <f t="shared" si="5"/>
        <v>181861.68</v>
      </c>
      <c r="F20" s="21">
        <v>181861.68</v>
      </c>
      <c r="G20" s="21">
        <v>181861.68</v>
      </c>
      <c r="H20" s="21">
        <f t="shared" si="3"/>
        <v>0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49000</v>
      </c>
      <c r="D22" s="21">
        <v>71600.66</v>
      </c>
      <c r="E22" s="21">
        <f t="shared" si="5"/>
        <v>120600.66</v>
      </c>
      <c r="F22" s="21">
        <v>120342.01</v>
      </c>
      <c r="G22" s="21">
        <v>120342.01</v>
      </c>
      <c r="H22" s="21">
        <f t="shared" si="3"/>
        <v>258.65000000000873</v>
      </c>
    </row>
    <row r="23" spans="1:8">
      <c r="A23" s="16" t="s">
        <v>44</v>
      </c>
      <c r="B23" s="17"/>
      <c r="C23" s="18">
        <f>SUM(C24:C32)</f>
        <v>5158928.4000000004</v>
      </c>
      <c r="D23" s="18">
        <f t="shared" ref="D23:G23" si="6">SUM(D24:D32)</f>
        <v>1799565.24</v>
      </c>
      <c r="E23" s="18">
        <f t="shared" si="6"/>
        <v>6958493.6400000006</v>
      </c>
      <c r="F23" s="18">
        <f t="shared" si="6"/>
        <v>6094452.8000000007</v>
      </c>
      <c r="G23" s="18">
        <f t="shared" si="6"/>
        <v>6093200.4500000011</v>
      </c>
      <c r="H23" s="18">
        <f t="shared" si="3"/>
        <v>864040.83999999985</v>
      </c>
    </row>
    <row r="24" spans="1:8">
      <c r="A24" s="19" t="s">
        <v>45</v>
      </c>
      <c r="B24" s="20" t="s">
        <v>46</v>
      </c>
      <c r="C24" s="21">
        <v>551618.91</v>
      </c>
      <c r="D24" s="21">
        <v>85280.81</v>
      </c>
      <c r="E24" s="21">
        <f t="shared" ref="E24:E32" si="7">C24+D24</f>
        <v>636899.72</v>
      </c>
      <c r="F24" s="21">
        <v>636899.72</v>
      </c>
      <c r="G24" s="21">
        <v>636899.72</v>
      </c>
      <c r="H24" s="21">
        <f t="shared" si="3"/>
        <v>0</v>
      </c>
    </row>
    <row r="25" spans="1:8">
      <c r="A25" s="19" t="s">
        <v>47</v>
      </c>
      <c r="B25" s="20" t="s">
        <v>48</v>
      </c>
      <c r="C25" s="21">
        <v>331810.40000000002</v>
      </c>
      <c r="D25" s="21">
        <v>247296.32</v>
      </c>
      <c r="E25" s="21">
        <f t="shared" si="7"/>
        <v>579106.72</v>
      </c>
      <c r="F25" s="21">
        <v>249083.08</v>
      </c>
      <c r="G25" s="21">
        <v>249083.08</v>
      </c>
      <c r="H25" s="21">
        <f t="shared" si="3"/>
        <v>330023.64</v>
      </c>
    </row>
    <row r="26" spans="1:8">
      <c r="A26" s="19" t="s">
        <v>49</v>
      </c>
      <c r="B26" s="20" t="s">
        <v>50</v>
      </c>
      <c r="C26" s="21">
        <v>1695898.44</v>
      </c>
      <c r="D26" s="21">
        <v>429179.05</v>
      </c>
      <c r="E26" s="21">
        <f t="shared" si="7"/>
        <v>2125077.4899999998</v>
      </c>
      <c r="F26" s="21">
        <v>1954425.11</v>
      </c>
      <c r="G26" s="21">
        <v>1954425.11</v>
      </c>
      <c r="H26" s="21">
        <f t="shared" si="3"/>
        <v>170652.37999999966</v>
      </c>
    </row>
    <row r="27" spans="1:8">
      <c r="A27" s="19" t="s">
        <v>51</v>
      </c>
      <c r="B27" s="20" t="s">
        <v>52</v>
      </c>
      <c r="C27" s="21">
        <v>308595.40000000002</v>
      </c>
      <c r="D27" s="21">
        <v>-60147.63</v>
      </c>
      <c r="E27" s="21">
        <f t="shared" si="7"/>
        <v>248447.77000000002</v>
      </c>
      <c r="F27" s="21">
        <v>227426.41</v>
      </c>
      <c r="G27" s="21">
        <v>227426.41</v>
      </c>
      <c r="H27" s="21">
        <f t="shared" si="3"/>
        <v>21021.360000000015</v>
      </c>
    </row>
    <row r="28" spans="1:8">
      <c r="A28" s="19" t="s">
        <v>53</v>
      </c>
      <c r="B28" s="20" t="s">
        <v>54</v>
      </c>
      <c r="C28" s="21">
        <v>1422527.37</v>
      </c>
      <c r="D28" s="21">
        <v>203762.07</v>
      </c>
      <c r="E28" s="21">
        <f t="shared" si="7"/>
        <v>1626289.4400000002</v>
      </c>
      <c r="F28" s="21">
        <v>1600816.24</v>
      </c>
      <c r="G28" s="21">
        <v>1600816.24</v>
      </c>
      <c r="H28" s="21">
        <f t="shared" si="3"/>
        <v>25473.200000000186</v>
      </c>
    </row>
    <row r="29" spans="1:8">
      <c r="A29" s="19" t="s">
        <v>55</v>
      </c>
      <c r="B29" s="20" t="s">
        <v>56</v>
      </c>
      <c r="C29" s="21">
        <v>209747.4</v>
      </c>
      <c r="D29" s="21">
        <v>9161.0400000000009</v>
      </c>
      <c r="E29" s="21">
        <f t="shared" si="7"/>
        <v>218908.44</v>
      </c>
      <c r="F29" s="21">
        <v>212186.82</v>
      </c>
      <c r="G29" s="21">
        <v>212186.82</v>
      </c>
      <c r="H29" s="21">
        <f t="shared" si="3"/>
        <v>6721.6199999999953</v>
      </c>
    </row>
    <row r="30" spans="1:8">
      <c r="A30" s="19" t="s">
        <v>57</v>
      </c>
      <c r="B30" s="20" t="s">
        <v>58</v>
      </c>
      <c r="C30" s="21">
        <v>116408.36</v>
      </c>
      <c r="D30" s="21">
        <v>-1473.87</v>
      </c>
      <c r="E30" s="21">
        <f t="shared" si="7"/>
        <v>114934.49</v>
      </c>
      <c r="F30" s="21">
        <v>103927.33</v>
      </c>
      <c r="G30" s="21">
        <v>103927.33</v>
      </c>
      <c r="H30" s="21">
        <f t="shared" si="3"/>
        <v>11007.160000000003</v>
      </c>
    </row>
    <row r="31" spans="1:8">
      <c r="A31" s="19" t="s">
        <v>59</v>
      </c>
      <c r="B31" s="20" t="s">
        <v>60</v>
      </c>
      <c r="C31" s="21">
        <v>278760.44</v>
      </c>
      <c r="D31" s="21">
        <v>306759.19</v>
      </c>
      <c r="E31" s="21">
        <f t="shared" si="7"/>
        <v>585519.63</v>
      </c>
      <c r="F31" s="21">
        <v>444012.65</v>
      </c>
      <c r="G31" s="21">
        <v>444012.65</v>
      </c>
      <c r="H31" s="21">
        <f t="shared" si="3"/>
        <v>141506.97999999998</v>
      </c>
    </row>
    <row r="32" spans="1:8">
      <c r="A32" s="19" t="s">
        <v>61</v>
      </c>
      <c r="B32" s="20" t="s">
        <v>62</v>
      </c>
      <c r="C32" s="21">
        <v>243561.68</v>
      </c>
      <c r="D32" s="21">
        <v>579748.26</v>
      </c>
      <c r="E32" s="21">
        <f t="shared" si="7"/>
        <v>823309.94</v>
      </c>
      <c r="F32" s="21">
        <v>665675.43999999994</v>
      </c>
      <c r="G32" s="21">
        <v>664423.09</v>
      </c>
      <c r="H32" s="21">
        <f t="shared" si="3"/>
        <v>157634.5</v>
      </c>
    </row>
    <row r="33" spans="1:8">
      <c r="A33" s="16" t="s">
        <v>63</v>
      </c>
      <c r="B33" s="17"/>
      <c r="C33" s="18">
        <f>SUM(C34:C42)</f>
        <v>226500</v>
      </c>
      <c r="D33" s="18">
        <f t="shared" ref="D33:G33" si="8">SUM(D34:D42)</f>
        <v>979061.67</v>
      </c>
      <c r="E33" s="18">
        <f t="shared" si="8"/>
        <v>1205561.67</v>
      </c>
      <c r="F33" s="18">
        <f t="shared" si="8"/>
        <v>1161531.67</v>
      </c>
      <c r="G33" s="18">
        <f t="shared" si="8"/>
        <v>1161531.67</v>
      </c>
      <c r="H33" s="18">
        <f t="shared" si="3"/>
        <v>44030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226500</v>
      </c>
      <c r="D37" s="21">
        <v>979061.67</v>
      </c>
      <c r="E37" s="21">
        <f t="shared" si="9"/>
        <v>1205561.67</v>
      </c>
      <c r="F37" s="21">
        <v>1161531.67</v>
      </c>
      <c r="G37" s="21">
        <v>1161531.67</v>
      </c>
      <c r="H37" s="21">
        <f t="shared" si="3"/>
        <v>44030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500000</v>
      </c>
      <c r="D43" s="18">
        <f t="shared" ref="D43:G43" si="10">SUM(D44:D52)</f>
        <v>1054645</v>
      </c>
      <c r="E43" s="18">
        <f t="shared" si="10"/>
        <v>1554645</v>
      </c>
      <c r="F43" s="18">
        <f t="shared" si="10"/>
        <v>296918.41000000003</v>
      </c>
      <c r="G43" s="18">
        <f t="shared" si="10"/>
        <v>296918.41000000003</v>
      </c>
      <c r="H43" s="18">
        <f t="shared" si="3"/>
        <v>1257726.5899999999</v>
      </c>
    </row>
    <row r="44" spans="1:8">
      <c r="A44" s="19" t="s">
        <v>81</v>
      </c>
      <c r="B44" s="20" t="s">
        <v>82</v>
      </c>
      <c r="C44" s="21">
        <v>300000</v>
      </c>
      <c r="D44" s="21">
        <v>1128145</v>
      </c>
      <c r="E44" s="21">
        <f t="shared" ref="E44:E52" si="11">C44+D44</f>
        <v>1428145</v>
      </c>
      <c r="F44" s="21">
        <v>210626.74</v>
      </c>
      <c r="G44" s="21">
        <v>210626.74</v>
      </c>
      <c r="H44" s="21">
        <f t="shared" si="3"/>
        <v>1217518.26</v>
      </c>
    </row>
    <row r="45" spans="1:8">
      <c r="A45" s="19" t="s">
        <v>83</v>
      </c>
      <c r="B45" s="20" t="s">
        <v>84</v>
      </c>
      <c r="C45" s="21">
        <v>65000</v>
      </c>
      <c r="D45" s="21">
        <v>-47000</v>
      </c>
      <c r="E45" s="21">
        <f t="shared" si="11"/>
        <v>18000</v>
      </c>
      <c r="F45" s="21">
        <v>14227</v>
      </c>
      <c r="G45" s="21">
        <v>14227</v>
      </c>
      <c r="H45" s="21">
        <f t="shared" si="3"/>
        <v>3773</v>
      </c>
    </row>
    <row r="46" spans="1:8">
      <c r="A46" s="19" t="s">
        <v>85</v>
      </c>
      <c r="B46" s="20" t="s">
        <v>86</v>
      </c>
      <c r="C46" s="21">
        <v>50000</v>
      </c>
      <c r="D46" s="21">
        <v>-41500</v>
      </c>
      <c r="E46" s="21">
        <f t="shared" si="11"/>
        <v>8500</v>
      </c>
      <c r="F46" s="21">
        <v>8064.67</v>
      </c>
      <c r="G46" s="21">
        <v>8064.67</v>
      </c>
      <c r="H46" s="21">
        <f t="shared" si="3"/>
        <v>435.32999999999993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85000</v>
      </c>
      <c r="D49" s="21">
        <v>15000</v>
      </c>
      <c r="E49" s="21">
        <f t="shared" si="11"/>
        <v>100000</v>
      </c>
      <c r="F49" s="21">
        <v>64000</v>
      </c>
      <c r="G49" s="21">
        <v>64000</v>
      </c>
      <c r="H49" s="21">
        <f t="shared" si="3"/>
        <v>36000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524573.82999999996</v>
      </c>
      <c r="E57" s="18">
        <f t="shared" si="14"/>
        <v>524573.82999999996</v>
      </c>
      <c r="F57" s="18">
        <f t="shared" si="14"/>
        <v>0</v>
      </c>
      <c r="G57" s="18">
        <f t="shared" si="14"/>
        <v>0</v>
      </c>
      <c r="H57" s="18">
        <f t="shared" si="3"/>
        <v>524573.82999999996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0</v>
      </c>
      <c r="D65" s="21">
        <v>524573.82999999996</v>
      </c>
      <c r="E65" s="21">
        <f t="shared" si="15"/>
        <v>524573.82999999996</v>
      </c>
      <c r="F65" s="21">
        <v>0</v>
      </c>
      <c r="G65" s="21">
        <v>0</v>
      </c>
      <c r="H65" s="21">
        <f t="shared" si="3"/>
        <v>524573.82999999996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14478627.560000001</v>
      </c>
      <c r="E79" s="25">
        <f t="shared" si="21"/>
        <v>14478627.560000001</v>
      </c>
      <c r="F79" s="25">
        <f t="shared" si="21"/>
        <v>14296175.670000002</v>
      </c>
      <c r="G79" s="25">
        <f t="shared" si="21"/>
        <v>14296175.670000002</v>
      </c>
      <c r="H79" s="25">
        <f t="shared" si="21"/>
        <v>182451.89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10332190.390000001</v>
      </c>
      <c r="E80" s="25">
        <f t="shared" si="22"/>
        <v>10332190.390000001</v>
      </c>
      <c r="F80" s="25">
        <f t="shared" si="22"/>
        <v>10332190.390000001</v>
      </c>
      <c r="G80" s="25">
        <f t="shared" si="22"/>
        <v>10332190.390000001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>
        <v>0</v>
      </c>
      <c r="D81" s="31">
        <v>5644488.5099999998</v>
      </c>
      <c r="E81" s="21">
        <f t="shared" ref="E81:E87" si="23">C81+D81</f>
        <v>5644488.5099999998</v>
      </c>
      <c r="F81" s="31">
        <v>5644488.5099999998</v>
      </c>
      <c r="G81" s="31">
        <v>5644488.5099999998</v>
      </c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>
        <v>0</v>
      </c>
      <c r="D82" s="31">
        <v>621735.96</v>
      </c>
      <c r="E82" s="21">
        <f t="shared" si="23"/>
        <v>621735.96</v>
      </c>
      <c r="F82" s="31">
        <v>621735.96</v>
      </c>
      <c r="G82" s="31">
        <v>621735.96</v>
      </c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744704.64</v>
      </c>
      <c r="E83" s="21">
        <f t="shared" si="23"/>
        <v>744704.64</v>
      </c>
      <c r="F83" s="31">
        <v>744704.64</v>
      </c>
      <c r="G83" s="31">
        <v>744704.64</v>
      </c>
      <c r="H83" s="31">
        <f t="shared" si="24"/>
        <v>0</v>
      </c>
    </row>
    <row r="84" spans="1:8">
      <c r="A84" s="19" t="s">
        <v>148</v>
      </c>
      <c r="B84" s="30" t="s">
        <v>18</v>
      </c>
      <c r="C84" s="31">
        <v>0</v>
      </c>
      <c r="D84" s="31">
        <v>1916549.9</v>
      </c>
      <c r="E84" s="21">
        <f t="shared" si="23"/>
        <v>1916549.9</v>
      </c>
      <c r="F84" s="31">
        <v>1916549.9</v>
      </c>
      <c r="G84" s="31">
        <v>1916549.9</v>
      </c>
      <c r="H84" s="31">
        <f t="shared" si="24"/>
        <v>0</v>
      </c>
    </row>
    <row r="85" spans="1:8">
      <c r="A85" s="19" t="s">
        <v>149</v>
      </c>
      <c r="B85" s="30" t="s">
        <v>20</v>
      </c>
      <c r="C85" s="31">
        <v>0</v>
      </c>
      <c r="D85" s="31">
        <v>1404711.38</v>
      </c>
      <c r="E85" s="21">
        <f t="shared" si="23"/>
        <v>1404711.38</v>
      </c>
      <c r="F85" s="31">
        <v>1404711.38</v>
      </c>
      <c r="G85" s="31">
        <v>1404711.38</v>
      </c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1055260.4200000002</v>
      </c>
      <c r="E88" s="25">
        <f t="shared" si="25"/>
        <v>1055260.4200000002</v>
      </c>
      <c r="F88" s="25">
        <f t="shared" si="25"/>
        <v>964128.54000000015</v>
      </c>
      <c r="G88" s="25">
        <f t="shared" si="25"/>
        <v>964128.54000000015</v>
      </c>
      <c r="H88" s="25">
        <f t="shared" si="24"/>
        <v>91131.88</v>
      </c>
    </row>
    <row r="89" spans="1:8">
      <c r="A89" s="19" t="s">
        <v>152</v>
      </c>
      <c r="B89" s="30" t="s">
        <v>27</v>
      </c>
      <c r="C89" s="31">
        <v>0</v>
      </c>
      <c r="D89" s="31">
        <v>348335.5</v>
      </c>
      <c r="E89" s="21">
        <f t="shared" ref="E89:E97" si="26">C89+D89</f>
        <v>348335.5</v>
      </c>
      <c r="F89" s="31">
        <v>277203.65000000002</v>
      </c>
      <c r="G89" s="31">
        <v>277203.65000000002</v>
      </c>
      <c r="H89" s="31">
        <f t="shared" si="24"/>
        <v>71131.849999999977</v>
      </c>
    </row>
    <row r="90" spans="1:8">
      <c r="A90" s="19" t="s">
        <v>153</v>
      </c>
      <c r="B90" s="30" t="s">
        <v>29</v>
      </c>
      <c r="C90" s="31">
        <v>0</v>
      </c>
      <c r="D90" s="31">
        <v>52532.46</v>
      </c>
      <c r="E90" s="21">
        <f t="shared" si="26"/>
        <v>52532.46</v>
      </c>
      <c r="F90" s="31">
        <v>52532.46</v>
      </c>
      <c r="G90" s="31">
        <v>52532.46</v>
      </c>
      <c r="H90" s="31">
        <f t="shared" si="24"/>
        <v>0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192839.1</v>
      </c>
      <c r="E92" s="21">
        <f t="shared" si="26"/>
        <v>192839.1</v>
      </c>
      <c r="F92" s="31">
        <v>189399.1</v>
      </c>
      <c r="G92" s="31">
        <v>189399.1</v>
      </c>
      <c r="H92" s="31">
        <f t="shared" si="24"/>
        <v>3440</v>
      </c>
    </row>
    <row r="93" spans="1:8">
      <c r="A93" s="19" t="s">
        <v>156</v>
      </c>
      <c r="B93" s="30" t="s">
        <v>35</v>
      </c>
      <c r="C93" s="31">
        <v>0</v>
      </c>
      <c r="D93" s="31">
        <v>33708.75</v>
      </c>
      <c r="E93" s="21">
        <f t="shared" si="26"/>
        <v>33708.75</v>
      </c>
      <c r="F93" s="31">
        <v>33708.75</v>
      </c>
      <c r="G93" s="31">
        <v>33708.75</v>
      </c>
      <c r="H93" s="31">
        <f t="shared" si="24"/>
        <v>0</v>
      </c>
    </row>
    <row r="94" spans="1:8">
      <c r="A94" s="19" t="s">
        <v>157</v>
      </c>
      <c r="B94" s="30" t="s">
        <v>37</v>
      </c>
      <c r="C94" s="31">
        <v>0</v>
      </c>
      <c r="D94" s="31">
        <v>270000</v>
      </c>
      <c r="E94" s="21">
        <f t="shared" si="26"/>
        <v>270000</v>
      </c>
      <c r="F94" s="31">
        <v>270000</v>
      </c>
      <c r="G94" s="31">
        <v>270000</v>
      </c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0</v>
      </c>
      <c r="D95" s="31">
        <v>33591.410000000003</v>
      </c>
      <c r="E95" s="21">
        <f t="shared" si="26"/>
        <v>33591.410000000003</v>
      </c>
      <c r="F95" s="31">
        <v>33591.410000000003</v>
      </c>
      <c r="G95" s="31">
        <v>33591.410000000003</v>
      </c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124253.2</v>
      </c>
      <c r="E97" s="21">
        <f t="shared" si="26"/>
        <v>124253.2</v>
      </c>
      <c r="F97" s="31">
        <v>107693.17</v>
      </c>
      <c r="G97" s="31">
        <v>107693.17</v>
      </c>
      <c r="H97" s="31">
        <f t="shared" si="24"/>
        <v>16560.03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3039856.7399999998</v>
      </c>
      <c r="E98" s="25">
        <f t="shared" si="27"/>
        <v>3039856.7399999998</v>
      </c>
      <c r="F98" s="25">
        <f t="shared" si="27"/>
        <v>2999856.7399999998</v>
      </c>
      <c r="G98" s="25">
        <f t="shared" si="27"/>
        <v>2999856.7399999998</v>
      </c>
      <c r="H98" s="25">
        <f t="shared" si="24"/>
        <v>40000</v>
      </c>
    </row>
    <row r="99" spans="1:8">
      <c r="A99" s="19" t="s">
        <v>161</v>
      </c>
      <c r="B99" s="30" t="s">
        <v>46</v>
      </c>
      <c r="C99" s="31">
        <v>0</v>
      </c>
      <c r="D99" s="31">
        <v>540961.39</v>
      </c>
      <c r="E99" s="21">
        <f t="shared" ref="E99:E107" si="28">C99+D99</f>
        <v>540961.39</v>
      </c>
      <c r="F99" s="31">
        <v>540961.39</v>
      </c>
      <c r="G99" s="31">
        <v>540961.39</v>
      </c>
      <c r="H99" s="31">
        <f t="shared" si="24"/>
        <v>0</v>
      </c>
    </row>
    <row r="100" spans="1:8">
      <c r="A100" s="19" t="s">
        <v>162</v>
      </c>
      <c r="B100" s="30" t="s">
        <v>48</v>
      </c>
      <c r="C100" s="31">
        <v>0</v>
      </c>
      <c r="D100" s="31">
        <v>60000</v>
      </c>
      <c r="E100" s="21">
        <f t="shared" si="28"/>
        <v>60000</v>
      </c>
      <c r="F100" s="31">
        <v>60000</v>
      </c>
      <c r="G100" s="31">
        <v>60000</v>
      </c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0</v>
      </c>
      <c r="D101" s="31">
        <v>496793.75</v>
      </c>
      <c r="E101" s="21">
        <f t="shared" si="28"/>
        <v>496793.75</v>
      </c>
      <c r="F101" s="31">
        <v>481793.75</v>
      </c>
      <c r="G101" s="31">
        <v>481793.75</v>
      </c>
      <c r="H101" s="31">
        <f t="shared" si="24"/>
        <v>15000</v>
      </c>
    </row>
    <row r="102" spans="1:8">
      <c r="A102" s="19" t="s">
        <v>164</v>
      </c>
      <c r="B102" s="30" t="s">
        <v>52</v>
      </c>
      <c r="C102" s="31">
        <v>0</v>
      </c>
      <c r="D102" s="31">
        <v>250245.4</v>
      </c>
      <c r="E102" s="21">
        <f t="shared" si="28"/>
        <v>250245.4</v>
      </c>
      <c r="F102" s="31">
        <v>250245.4</v>
      </c>
      <c r="G102" s="31">
        <v>250245.4</v>
      </c>
      <c r="H102" s="31">
        <f t="shared" si="24"/>
        <v>0</v>
      </c>
    </row>
    <row r="103" spans="1:8">
      <c r="A103" s="19" t="s">
        <v>165</v>
      </c>
      <c r="B103" s="30" t="s">
        <v>54</v>
      </c>
      <c r="C103" s="31">
        <v>0</v>
      </c>
      <c r="D103" s="31">
        <v>869108.79</v>
      </c>
      <c r="E103" s="21">
        <f t="shared" si="28"/>
        <v>869108.79</v>
      </c>
      <c r="F103" s="31">
        <v>869108.79</v>
      </c>
      <c r="G103" s="31">
        <v>869108.79</v>
      </c>
      <c r="H103" s="31">
        <f t="shared" si="24"/>
        <v>0</v>
      </c>
    </row>
    <row r="104" spans="1:8">
      <c r="A104" s="19" t="s">
        <v>166</v>
      </c>
      <c r="B104" s="30" t="s">
        <v>56</v>
      </c>
      <c r="C104" s="31">
        <v>0</v>
      </c>
      <c r="D104" s="31">
        <v>173141.67</v>
      </c>
      <c r="E104" s="21">
        <f t="shared" si="28"/>
        <v>173141.67</v>
      </c>
      <c r="F104" s="31">
        <v>173141.67</v>
      </c>
      <c r="G104" s="31">
        <v>173141.67</v>
      </c>
      <c r="H104" s="31">
        <f t="shared" si="24"/>
        <v>0</v>
      </c>
    </row>
    <row r="105" spans="1:8">
      <c r="A105" s="19" t="s">
        <v>167</v>
      </c>
      <c r="B105" s="30" t="s">
        <v>58</v>
      </c>
      <c r="C105" s="31">
        <v>0</v>
      </c>
      <c r="D105" s="31">
        <v>254402.34</v>
      </c>
      <c r="E105" s="21">
        <f t="shared" si="28"/>
        <v>254402.34</v>
      </c>
      <c r="F105" s="31">
        <v>254402.34</v>
      </c>
      <c r="G105" s="31">
        <v>254402.34</v>
      </c>
      <c r="H105" s="31">
        <f t="shared" si="24"/>
        <v>0</v>
      </c>
    </row>
    <row r="106" spans="1:8">
      <c r="A106" s="19" t="s">
        <v>168</v>
      </c>
      <c r="B106" s="30" t="s">
        <v>60</v>
      </c>
      <c r="C106" s="31">
        <v>0</v>
      </c>
      <c r="D106" s="31">
        <v>58348.08</v>
      </c>
      <c r="E106" s="21">
        <f t="shared" si="28"/>
        <v>58348.08</v>
      </c>
      <c r="F106" s="31">
        <v>33348.080000000002</v>
      </c>
      <c r="G106" s="31">
        <v>33348.080000000002</v>
      </c>
      <c r="H106" s="31">
        <f t="shared" si="24"/>
        <v>25000</v>
      </c>
    </row>
    <row r="107" spans="1:8">
      <c r="A107" s="19" t="s">
        <v>169</v>
      </c>
      <c r="B107" s="30" t="s">
        <v>62</v>
      </c>
      <c r="C107" s="31">
        <v>0</v>
      </c>
      <c r="D107" s="31">
        <v>336855.32</v>
      </c>
      <c r="E107" s="21">
        <f t="shared" si="28"/>
        <v>336855.32</v>
      </c>
      <c r="F107" s="31">
        <v>336855.32</v>
      </c>
      <c r="G107" s="31">
        <v>336855.32</v>
      </c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42000</v>
      </c>
      <c r="E118" s="25">
        <f t="shared" si="31"/>
        <v>42000</v>
      </c>
      <c r="F118" s="25">
        <f t="shared" si="31"/>
        <v>0</v>
      </c>
      <c r="G118" s="25">
        <f t="shared" si="31"/>
        <v>0</v>
      </c>
      <c r="H118" s="25">
        <f t="shared" si="24"/>
        <v>42000</v>
      </c>
    </row>
    <row r="119" spans="1:8">
      <c r="A119" s="19" t="s">
        <v>177</v>
      </c>
      <c r="B119" s="30" t="s">
        <v>82</v>
      </c>
      <c r="C119" s="31">
        <v>0</v>
      </c>
      <c r="D119" s="31">
        <v>12000</v>
      </c>
      <c r="E119" s="21">
        <f t="shared" ref="E119:E127" si="32">C119+D119</f>
        <v>12000</v>
      </c>
      <c r="F119" s="31">
        <v>0</v>
      </c>
      <c r="G119" s="31">
        <v>0</v>
      </c>
      <c r="H119" s="31">
        <f t="shared" si="24"/>
        <v>12000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30000</v>
      </c>
      <c r="E124" s="21">
        <f t="shared" si="32"/>
        <v>30000</v>
      </c>
      <c r="F124" s="31">
        <v>0</v>
      </c>
      <c r="G124" s="31">
        <v>0</v>
      </c>
      <c r="H124" s="31">
        <f t="shared" si="24"/>
        <v>30000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0</v>
      </c>
      <c r="E128" s="25">
        <f t="shared" si="33"/>
        <v>0</v>
      </c>
      <c r="F128" s="25">
        <f t="shared" si="33"/>
        <v>0</v>
      </c>
      <c r="G128" s="25">
        <f t="shared" si="33"/>
        <v>0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/>
      <c r="D130" s="31"/>
      <c r="E130" s="21">
        <f t="shared" si="34"/>
        <v>0</v>
      </c>
      <c r="F130" s="31"/>
      <c r="G130" s="31"/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9320.01</v>
      </c>
      <c r="E132" s="25">
        <f t="shared" si="35"/>
        <v>9320.01</v>
      </c>
      <c r="F132" s="25">
        <f t="shared" si="35"/>
        <v>0</v>
      </c>
      <c r="G132" s="25">
        <f t="shared" si="35"/>
        <v>0</v>
      </c>
      <c r="H132" s="25">
        <f t="shared" si="24"/>
        <v>9320.01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>
        <v>0</v>
      </c>
      <c r="D140" s="31">
        <v>9320.01</v>
      </c>
      <c r="E140" s="21">
        <f t="shared" si="36"/>
        <v>9320.01</v>
      </c>
      <c r="F140" s="31">
        <v>0</v>
      </c>
      <c r="G140" s="31">
        <v>0</v>
      </c>
      <c r="H140" s="31">
        <f t="shared" si="24"/>
        <v>9320.01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34981155.340000004</v>
      </c>
      <c r="D154" s="25">
        <f t="shared" ref="D154:H154" si="42">D4+D79</f>
        <v>22516309.890000001</v>
      </c>
      <c r="E154" s="25">
        <f t="shared" si="42"/>
        <v>57497465.230000004</v>
      </c>
      <c r="F154" s="25">
        <f t="shared" si="42"/>
        <v>54468013.190000005</v>
      </c>
      <c r="G154" s="25">
        <f t="shared" si="42"/>
        <v>54402558.620000005</v>
      </c>
      <c r="H154" s="25">
        <f t="shared" si="42"/>
        <v>3029452.0399999996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  <row r="156" spans="1:8">
      <c r="A156" s="38" t="s">
        <v>207</v>
      </c>
      <c r="B156" s="38"/>
      <c r="C156" s="38"/>
      <c r="D156" s="38"/>
      <c r="E156" s="38"/>
    </row>
  </sheetData>
  <mergeCells count="26">
    <mergeCell ref="A154:B154"/>
    <mergeCell ref="A156:E156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rintOptions horizontalCentered="1"/>
  <pageMargins left="0.31496062992125984" right="0.31496062992125984" top="0.35433070866141736" bottom="0.35433070866141736" header="0.31496062992125984" footer="0.31496062992125984"/>
  <pageSetup scale="3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2019-01-28T23:24:11Z</cp:lastPrinted>
  <dcterms:created xsi:type="dcterms:W3CDTF">2019-01-28T23:23:17Z</dcterms:created>
  <dcterms:modified xsi:type="dcterms:W3CDTF">2019-01-28T23:24:58Z</dcterms:modified>
</cp:coreProperties>
</file>